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ápověda" sheetId="1" state="visible" r:id="rId2"/>
    <sheet name="pro 5 let nazpě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<sst xmlns="http://schemas.openxmlformats.org/spreadsheetml/2006/main" count="92" uniqueCount="44">
  <si>
    <t xml:space="preserve">Nápověda a informace ke zpětným propočtům</t>
  </si>
  <si>
    <t xml:space="preserve">1.</t>
  </si>
  <si>
    <t xml:space="preserve">Zpětné propočty (ZP) jsou založeny na číslech "objektivních" z myslivecké statistiky, ideálně tiskopisu Mysl (MZe) 1-01 (ten je k nahlédnutí třeba zde https://eagri.cz/public/web/file/697023/MINISTERSTVO_ZEMEDELSTVI___tiskopisy_MYSL__Mze__honitba_1_01_2021__HONITBA__formular.pdf</t>
  </si>
  <si>
    <t xml:space="preserve">2. </t>
  </si>
  <si>
    <t xml:space="preserve">Údaje získáte přímo od mysliveckých hospodářů (ale nepočítejte s velkým nadšením), nebo pro více honiteb (doporučujeme i sousední) na ORP III. st. - zde po domluvě, ale z důvodu korektnosti raději na základě zákona 106/1999 o svobodném přístupu k informacím.</t>
  </si>
  <si>
    <t xml:space="preserve">3. </t>
  </si>
  <si>
    <t xml:space="preserve">ZP se hodí spíše jednorázově pro ověření, zda čísla uváděná ve statistikách korespondují s údaji o sčítání (JKS, sl. 68 ve formuláři Mysl (MZe) 1-01) a zda celková úživnost honitby definovaná normovanými stavy není překračována např. stálou přítomností (doloženou lovem) i dalších nenormovaných druhů zvěře.</t>
  </si>
  <si>
    <t xml:space="preserve">4. </t>
  </si>
  <si>
    <t xml:space="preserve">Pokyny k vyplnění jsou na řádcích 3-5 výpočtového listu a jsou opravdu jednoduché. </t>
  </si>
  <si>
    <t xml:space="preserve">5. </t>
  </si>
  <si>
    <t xml:space="preserve">Hodnotu KOP lze najít univerzálně v tabulce na výpočtovém listu, ale platí to v rozhodnutí o uznání honitby (§ 29 odst. 3 ZoM), o uvedení honitby do souladu se zákonem (§ 69 ZoM), nebo o změně minimálních a normovaných stavů (§ 31 odst. 5 ZoM)</t>
  </si>
  <si>
    <t xml:space="preserve">6. </t>
  </si>
  <si>
    <t xml:space="preserve">Použité algoritmy pracují s poměrem pohlaví 1:1, což je poměr, který je předepsán pro spárkatou zvěř (kromě kamzíka) v drtivé většině honiteb. Poměr pohlaví, jakož i KOP lze však stanovit i odchylně (§ 4 odst. 1 a 3 vyhl. 491/2002 Sb.), takže pozor na specifické případy</t>
  </si>
  <si>
    <t xml:space="preserve">5.</t>
  </si>
  <si>
    <t xml:space="preserve">Metoda ZP má pro budoucí roky (opakované použití) jistá omezení:</t>
  </si>
  <si>
    <t xml:space="preserve">a) kdo pochopí její princip, za pár let začne "psát čísla" tak, aby "vše vycházelo" - je možné, že to někdo zvládá už teď</t>
  </si>
  <si>
    <t xml:space="preserve">b) pokud tedy evidujete škody větší než malé a přesto tabulka ZP "vychází dobře", možná jste narazili na tento případ a musíte se tedy držet výpočtu škod</t>
  </si>
  <si>
    <t xml:space="preserve">c) pak je na místě požadovat vyšší odlov (tam, kde opravdu začali lovit - u nás i v zahraničí - bez problémů dlouhodobě loví 7-10 ks / 100 ha honitby) s tím, že se samozřejmě hned za rok opět vyhodnotí vliv zvěře na les a plán se přizpůsobí. V případě pochybností může nastoupit termovizní sčítání.</t>
  </si>
  <si>
    <t xml:space="preserve">d) Výpočet platí pouze pro stávající situaci, tedy před (vyhádaným) zvýšením lovu nad víceletý průměr a za předpokladu stabilní (neklesající, nerostoucí) populace, což lze dovodit ze sčítání (až budou myslivci sčítat nižší víceletý průměr, pak populace klesla/klesá). Jakmile se jim zásadně zvýší lov, nelze ZP nadále použít, protože se pak nastoupí spirála – čím vyšší lov, tím vyšší úkol lovu.</t>
  </si>
  <si>
    <t xml:space="preserve">Tabulka obsahuje testovací hodnoty pro nenormovanou daňčí (která je ale reálně lovena, tj. vyskytuje se a patrně se podílí na škodách s koeficientem 2, podle místních myslivců je "trvale přítomno 7-8 ks"), a normovanou zvěří srnčí (podle místních "jí ani tolik nemůže být").</t>
  </si>
  <si>
    <t xml:space="preserve">Tabulky zpětných propočtů pro honitbu (5 let nazpět)</t>
  </si>
  <si>
    <t xml:space="preserve">data vpisujte jen do bledě modrých polí v tab. I.</t>
  </si>
  <si>
    <t xml:space="preserve">šedá a růžová pole jsou vzorce (nepřepisovat)</t>
  </si>
  <si>
    <t xml:space="preserve">růžová pole indikují překročení limitních hodnot</t>
  </si>
  <si>
    <r>
      <rPr>
        <b val="true"/>
        <sz val="11"/>
        <color rgb="FF000000"/>
        <rFont val="Calibri"/>
        <family val="2"/>
        <charset val="238"/>
      </rPr>
      <t xml:space="preserve">I. tabulky pro doplnění lovu, stavu, plánu, úhynu (z Mysl 1-01) a KOP (z rozhodnutí orgánu státní správy myslivosti k dané honitbě):</t>
    </r>
    <r>
      <rPr>
        <sz val="11"/>
        <color rgb="FF000000"/>
        <rFont val="Calibri"/>
        <family val="2"/>
        <charset val="238"/>
      </rPr>
      <t xml:space="preserve"> </t>
    </r>
    <r>
      <rPr>
        <i val="true"/>
        <sz val="11"/>
        <color rgb="FF000000"/>
        <rFont val="Calibri"/>
        <family val="2"/>
        <charset val="238"/>
      </rPr>
      <t xml:space="preserve">černá čísla dopsat, </t>
    </r>
    <r>
      <rPr>
        <i val="true"/>
        <sz val="11"/>
        <color rgb="FF2F5597"/>
        <rFont val="Calibri"/>
        <family val="2"/>
        <charset val="238"/>
      </rPr>
      <t xml:space="preserve">modrá dopsat a podle KOP upravit % samic dle vyhl. 491/2002 tab. 5 dole</t>
    </r>
  </si>
  <si>
    <t xml:space="preserve">JELEN</t>
  </si>
  <si>
    <t xml:space="preserve">DANĚK</t>
  </si>
  <si>
    <t xml:space="preserve">NS (ks)</t>
  </si>
  <si>
    <t xml:space="preserve">JKS (ks)</t>
  </si>
  <si>
    <t xml:space="preserve">lov plán (ks)</t>
  </si>
  <si>
    <t xml:space="preserve">lov skut. (ks)</t>
  </si>
  <si>
    <t xml:space="preserve">úhyn (ks)</t>
  </si>
  <si>
    <t xml:space="preserve">lov + úhyn (ks)</t>
  </si>
  <si>
    <t xml:space="preserve">KOP</t>
  </si>
  <si>
    <t xml:space="preserve">% samic - vyhl. 491/2002</t>
  </si>
  <si>
    <t xml:space="preserve">MUFLON</t>
  </si>
  <si>
    <t xml:space="preserve">SRNEC</t>
  </si>
  <si>
    <r>
      <rPr>
        <b val="true"/>
        <sz val="11"/>
        <color rgb="FF000000"/>
        <rFont val="Calibri"/>
        <family val="2"/>
        <charset val="238"/>
      </rPr>
      <t xml:space="preserve">II. výsledky výpočtů: </t>
    </r>
    <r>
      <rPr>
        <b val="true"/>
        <i val="true"/>
        <sz val="11"/>
        <color rgb="FFFF0000"/>
        <rFont val="Calibri"/>
        <family val="2"/>
        <charset val="238"/>
      </rPr>
      <t xml:space="preserve">zde pracují vzorce, nepřepisovat! </t>
    </r>
  </si>
  <si>
    <t xml:space="preserve">lov+úhyn průměr (ks)</t>
  </si>
  <si>
    <t xml:space="preserve">zpětný propočet (ks)</t>
  </si>
  <si>
    <t xml:space="preserve">překročení NS o (ks)</t>
  </si>
  <si>
    <t xml:space="preserve">překročení NS (x-krát)</t>
  </si>
  <si>
    <r>
      <rPr>
        <b val="true"/>
        <sz val="11"/>
        <color rgb="FF000000"/>
        <rFont val="Calibri"/>
        <family val="2"/>
        <charset val="238"/>
      </rPr>
      <t xml:space="preserve">III. přepočet na tzv. „jedince spárkaté zvěře“ - § 2 odst. 1 písm. c) vyhl. 491/2002 Sb. = celkové zatížení honitby spárkatou zvěří: </t>
    </r>
    <r>
      <rPr>
        <b val="true"/>
        <i val="true"/>
        <sz val="11"/>
        <color rgb="FFFF0000"/>
        <rFont val="Calibri"/>
        <family val="2"/>
        <charset val="238"/>
      </rPr>
      <t xml:space="preserve">zde pracují vzorce, nepřepisovat! </t>
    </r>
  </si>
  <si>
    <t xml:space="preserve">překročení (x-krát)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</si>
</sst>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1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4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  <font>
      <u val="single"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i val="true"/>
      <sz val="11"/>
      <color rgb="FF2F5597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rgb="FF2F5597"/>
      <name val="Calibri"/>
      <family val="2"/>
      <charset val="238"/>
    </font>
    <font>
      <b val="true"/>
      <i val="true"/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CFFFF"/>
        <bgColor rgb="FFE2F0D9"/>
      </patternFill>
    </fill>
    <fill>
      <patternFill patternType="solid">
        <fgColor rgb="FFD9D9D9"/>
        <bgColor rgb="FFDBDBDB"/>
      </patternFill>
    </fill>
    <fill>
      <patternFill patternType="solid">
        <fgColor rgb="FFB9CDE5"/>
        <bgColor rgb="FFBDD7EE"/>
      </patternFill>
    </fill>
    <fill>
      <patternFill patternType="solid">
        <fgColor rgb="FFBDD7EE"/>
        <bgColor rgb="FFB9CDE5"/>
      </patternFill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BFBFBF"/>
        <bgColor rgb="FFB9CDE5"/>
      </patternFill>
    </fill>
    <fill>
      <patternFill patternType="solid">
        <fgColor rgb="FFDBDBDB"/>
        <bgColor rgb="FFD9D9D9"/>
      </patternFill>
    </fill>
    <fill>
      <patternFill patternType="solid">
        <fgColor rgb="FFF8CBAD"/>
        <bgColor rgb="FFFFC7CE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BFBFBF"/>
      </patternFill>
    </fill>
    <fill>
      <patternFill patternType="solid">
        <fgColor rgb="FFFFFFFF"/>
        <bgColor rgb="FFFFF0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6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7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7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8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8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2" borderId="1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7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9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9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1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1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1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10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2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8" fillId="6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6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3" borderId="9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7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3" borderId="5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3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7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1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9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1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9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1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9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1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2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13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8" fillId="3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1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8" fillId="0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13" borderId="2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8" fillId="3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13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  <strike val="0"/>
        <color rgb="FF000000"/>
      </font>
      <fill>
        <patternFill>
          <bgColor rgb="FFF030C0"/>
        </patternFill>
      </fill>
    </dxf>
    <dxf>
      <fill>
        <patternFill>
          <bgColor rgb="FFF03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  <strike val="0"/>
        <color rgb="FF000000"/>
      </font>
      <fill>
        <patternFill>
          <bgColor rgb="FFF030C0"/>
        </patternFill>
      </fill>
    </dxf>
    <dxf>
      <fill>
        <patternFill>
          <bgColor rgb="FFFF3300"/>
        </patternFill>
      </fill>
    </dxf>
    <dxf>
      <font>
        <color rgb="FF9C0006"/>
      </font>
    </dxf>
    <dxf>
      <font>
        <b val="1"/>
        <i val="0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rgb="FFFF00FF"/>
        </patternFill>
      </fill>
    </dxf>
    <dxf>
      <fill>
        <patternFill>
          <bgColor rgb="FFFFC7CE"/>
        </patternFill>
      </fill>
    </dxf>
    <dxf>
      <font>
        <b val="1"/>
        <i val="0"/>
      </font>
      <fill>
        <patternFill>
          <bgColor rgb="FFFF0000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  <strike val="0"/>
        <color rgb="FF000000"/>
      </font>
      <fill>
        <patternFill>
          <bgColor rgb="FFF030C0"/>
        </patternFill>
      </fill>
    </dxf>
    <dxf>
      <fill>
        <patternFill>
          <bgColor rgb="FFFF3300"/>
        </patternFill>
      </fill>
    </dxf>
    <dxf>
      <font>
        <color rgb="FF9C0006"/>
      </font>
    </dxf>
    <dxf>
      <font>
        <b val="1"/>
        <i val="0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rgb="FFFF00FF"/>
        </patternFill>
      </fill>
    </dxf>
    <dxf>
      <fill>
        <patternFill>
          <bgColor rgb="FFFFC7CE"/>
        </patternFill>
      </fill>
    </dxf>
    <dxf>
      <font>
        <b val="1"/>
        <i val="0"/>
      </font>
      <fill>
        <patternFill>
          <bgColor rgb="FFFF0000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  <strike val="0"/>
        <color rgb="FF000000"/>
      </font>
      <fill>
        <patternFill>
          <bgColor rgb="FFF030C0"/>
        </patternFill>
      </fill>
    </dxf>
    <dxf>
      <fill>
        <patternFill>
          <bgColor rgb="FFFF3300"/>
        </patternFill>
      </fill>
    </dxf>
    <dxf>
      <font>
        <color rgb="FF9C0006"/>
      </font>
    </dxf>
    <dxf>
      <font>
        <b val="1"/>
        <i val="0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rgb="FFFF00FF"/>
        </patternFill>
      </fill>
    </dxf>
    <dxf>
      <fill>
        <patternFill>
          <bgColor rgb="FFFFC7CE"/>
        </patternFill>
      </fill>
    </dxf>
    <dxf>
      <font>
        <b val="1"/>
        <i val="0"/>
      </font>
      <fill>
        <patternFill>
          <bgColor rgb="FFFF0000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  <strike val="0"/>
        <color rgb="FF000000"/>
      </font>
      <fill>
        <patternFill>
          <bgColor rgb="FFF030C0"/>
        </patternFill>
      </fill>
    </dxf>
    <dxf>
      <fill>
        <patternFill>
          <bgColor rgb="FFFF3300"/>
        </patternFill>
      </fill>
    </dxf>
    <dxf>
      <font>
        <color rgb="FF9C0006"/>
      </font>
    </dxf>
    <dxf>
      <font>
        <b val="1"/>
        <i val="0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rgb="FFFF00FF"/>
        </patternFill>
      </fill>
    </dxf>
    <dxf>
      <fill>
        <patternFill>
          <bgColor rgb="FFFFC7CE"/>
        </patternFill>
      </fill>
    </dxf>
    <dxf>
      <font>
        <b val="1"/>
        <i val="0"/>
      </font>
      <fill>
        <patternFill>
          <bgColor rgb="FFFF0000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  <strike val="0"/>
        <color rgb="FF000000"/>
      </font>
      <fill>
        <patternFill>
          <bgColor rgb="FFF030C0"/>
        </patternFill>
      </fill>
    </dxf>
    <dxf>
      <fill>
        <patternFill>
          <bgColor rgb="FFFF3300"/>
        </patternFill>
      </fill>
    </dxf>
    <dxf>
      <font>
        <color rgb="FF9C0006"/>
      </font>
    </dxf>
    <dxf>
      <font>
        <b val="1"/>
        <i val="0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rgb="FFFF00FF"/>
        </patternFill>
      </fill>
    </dxf>
    <dxf>
      <fill>
        <patternFill>
          <bgColor rgb="FFFFC7CE"/>
        </patternFill>
      </fill>
    </dxf>
    <dxf>
      <font>
        <b val="1"/>
        <i val="0"/>
      </font>
      <fill>
        <patternFill>
          <bgColor rgb="FFFF0000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C7CE"/>
        </patternFill>
      </fill>
    </dxf>
    <dxf>
      <fill>
        <patternFill>
          <bgColor rgb="FFF030C0"/>
        </patternFill>
      </fill>
    </dxf>
    <dxf>
      <font>
        <b val="1"/>
        <i val="0"/>
        <strike val="0"/>
        <color rgb="FF000000"/>
      </font>
      <fill>
        <patternFill>
          <bgColor rgb="FFFFF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030C0"/>
        </patternFill>
      </fill>
    </dxf>
    <dxf>
      <font>
        <b val="1"/>
        <i val="0"/>
        <strike val="0"/>
        <color rgb="FF000000"/>
      </font>
      <fill>
        <patternFill>
          <bgColor rgb="FFFFF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030C0"/>
        </patternFill>
      </fill>
    </dxf>
    <dxf>
      <font>
        <b val="1"/>
        <i val="0"/>
        <strike val="0"/>
        <color rgb="FF000000"/>
      </font>
      <fill>
        <patternFill>
          <bgColor rgb="FFFFF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030C0"/>
        </patternFill>
      </fill>
    </dxf>
    <dxf>
      <font>
        <b val="1"/>
        <i val="0"/>
        <strike val="0"/>
        <color rgb="FF000000"/>
      </font>
      <fill>
        <patternFill>
          <bgColor rgb="FFFFF0FF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  <strike val="0"/>
        <color rgb="FF000000"/>
      </font>
      <fill>
        <patternFill>
          <bgColor rgb="FFF030C0"/>
        </patternFill>
      </fill>
    </dxf>
    <dxf>
      <fill>
        <patternFill>
          <bgColor rgb="FFFF3300"/>
        </patternFill>
      </fill>
    </dxf>
    <dxf>
      <font>
        <color rgb="FF9C0006"/>
      </font>
    </dxf>
    <dxf>
      <font>
        <b val="1"/>
        <i val="0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rgb="FFFF00FF"/>
        </patternFill>
      </fill>
    </dxf>
    <dxf>
      <fill>
        <patternFill>
          <bgColor rgb="FFFFC7CE"/>
        </patternFill>
      </fill>
    </dxf>
    <dxf>
      <font>
        <b val="1"/>
        <i val="0"/>
      </font>
      <fill>
        <patternFill>
          <bgColor rgb="FFFF0000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C7CE"/>
        </patternFill>
      </fill>
    </dxf>
    <dxf>
      <fill>
        <patternFill>
          <bgColor rgb="FFF03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  <strike val="0"/>
        <color rgb="FF000000"/>
      </font>
      <fill>
        <patternFill>
          <bgColor rgb="FFF030C0"/>
        </patternFill>
      </fill>
    </dxf>
    <dxf>
      <fill>
        <patternFill>
          <bgColor rgb="FFF030C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BDD7EE"/>
      <rgbColor rgb="FF000080"/>
      <rgbColor rgb="FFF030C0"/>
      <rgbColor rgb="FFFFFF00"/>
      <rgbColor rgb="FF00FFFF"/>
      <rgbColor rgb="FF800080"/>
      <rgbColor rgb="FF800000"/>
      <rgbColor rgb="FF008080"/>
      <rgbColor rgb="FF0000FF"/>
      <rgbColor rgb="FF00CCFF"/>
      <rgbColor rgb="FFFFF0FF"/>
      <rgbColor rgb="FFE2F0D9"/>
      <rgbColor rgb="FFDBDBDB"/>
      <rgbColor rgb="FFB9CDE5"/>
      <rgbColor rgb="FFFFC7CE"/>
      <rgbColor rgb="FFD9D9D9"/>
      <rgbColor rgb="FFF8CBAD"/>
      <rgbColor rgb="FF3366FF"/>
      <rgbColor rgb="FF33CCCC"/>
      <rgbColor rgb="FF92D050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52</xdr:row>
      <xdr:rowOff>9360</xdr:rowOff>
    </xdr:from>
    <xdr:to>
      <xdr:col>14</xdr:col>
      <xdr:colOff>61560</xdr:colOff>
      <xdr:row>67</xdr:row>
      <xdr:rowOff>190800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110880" y="10114560"/>
          <a:ext cx="6899400" cy="3039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2.57"/>
    <col collapsed="false" customWidth="true" hidden="false" outlineLevel="0" max="2" min="2" style="0" width="85.86"/>
  </cols>
  <sheetData>
    <row r="1" customFormat="false" ht="18.75" hidden="false" customHeight="false" outlineLevel="0" collapsed="false">
      <c r="B1" s="1" t="s">
        <v>0</v>
      </c>
    </row>
    <row r="2" customFormat="false" ht="60" hidden="false" customHeight="false" outlineLevel="0" collapsed="false">
      <c r="A2" s="2" t="s">
        <v>1</v>
      </c>
      <c r="B2" s="3" t="s">
        <v>2</v>
      </c>
    </row>
    <row r="3" customFormat="false" ht="45" hidden="false" customHeight="false" outlineLevel="0" collapsed="false">
      <c r="A3" s="2" t="s">
        <v>3</v>
      </c>
      <c r="B3" s="4" t="s">
        <v>4</v>
      </c>
    </row>
    <row r="4" customFormat="false" ht="60" hidden="false" customHeight="false" outlineLevel="0" collapsed="false">
      <c r="A4" s="2" t="s">
        <v>5</v>
      </c>
      <c r="B4" s="3" t="s">
        <v>6</v>
      </c>
    </row>
    <row r="5" customFormat="false" ht="15" hidden="false" customHeight="false" outlineLevel="0" collapsed="false">
      <c r="A5" s="2" t="s">
        <v>7</v>
      </c>
      <c r="B5" s="4" t="s">
        <v>8</v>
      </c>
    </row>
    <row r="6" customFormat="false" ht="45" hidden="false" customHeight="false" outlineLevel="0" collapsed="false">
      <c r="A6" s="2" t="s">
        <v>9</v>
      </c>
      <c r="B6" s="3" t="s">
        <v>10</v>
      </c>
    </row>
    <row r="7" customFormat="false" ht="45" hidden="false" customHeight="false" outlineLevel="0" collapsed="false">
      <c r="A7" s="2" t="s">
        <v>11</v>
      </c>
      <c r="B7" s="4" t="s">
        <v>12</v>
      </c>
    </row>
    <row r="8" customFormat="false" ht="15" hidden="false" customHeight="false" outlineLevel="0" collapsed="false">
      <c r="A8" s="0" t="s">
        <v>13</v>
      </c>
      <c r="B8" s="5" t="s">
        <v>14</v>
      </c>
    </row>
    <row r="9" customFormat="false" ht="30" hidden="false" customHeight="false" outlineLevel="0" collapsed="false">
      <c r="B9" s="4" t="s">
        <v>15</v>
      </c>
    </row>
    <row r="10" customFormat="false" ht="30" hidden="false" customHeight="false" outlineLevel="0" collapsed="false">
      <c r="B10" s="3" t="s">
        <v>16</v>
      </c>
    </row>
    <row r="11" customFormat="false" ht="60" hidden="false" customHeight="false" outlineLevel="0" collapsed="false">
      <c r="B11" s="4" t="s">
        <v>17</v>
      </c>
    </row>
    <row r="12" customFormat="false" ht="75" hidden="false" customHeight="false" outlineLevel="0" collapsed="false">
      <c r="B12" s="3" t="s">
        <v>18</v>
      </c>
    </row>
    <row r="14" customFormat="false" ht="45" hidden="false" customHeight="false" outlineLevel="0" collapsed="false">
      <c r="B14" s="3" t="s">
        <v>19</v>
      </c>
    </row>
  </sheetData>
  <printOptions headings="false" gridLines="false" gridLinesSet="true" horizontalCentered="false" verticalCentered="false"/>
  <pageMargins left="0.708333333333333" right="0.511805555555556" top="0.7875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P26" activeCellId="0" sqref="P26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.58"/>
    <col collapsed="false" customWidth="true" hidden="false" outlineLevel="0" max="2" min="2" style="0" width="18.85"/>
    <col collapsed="false" customWidth="true" hidden="false" outlineLevel="0" max="7" min="3" style="0" width="5.7"/>
    <col collapsed="false" customWidth="true" hidden="false" outlineLevel="0" max="8" min="8" style="0" width="2.14"/>
    <col collapsed="false" customWidth="true" hidden="false" outlineLevel="0" max="9" min="9" style="0" width="18.85"/>
    <col collapsed="false" customWidth="true" hidden="false" outlineLevel="0" max="14" min="10" style="0" width="5.7"/>
    <col collapsed="false" customWidth="true" hidden="false" outlineLevel="0" max="15" min="15" style="0" width="2.42"/>
    <col collapsed="false" customWidth="true" hidden="false" outlineLevel="0" max="16" min="16" style="0" width="19.42"/>
    <col collapsed="false" customWidth="true" hidden="false" outlineLevel="0" max="21" min="17" style="0" width="5.7"/>
    <col collapsed="false" customWidth="true" hidden="false" outlineLevel="0" max="22" min="22" style="0" width="2.42"/>
    <col collapsed="false" customWidth="true" hidden="false" outlineLevel="0" max="23" min="23" style="0" width="19.57"/>
    <col collapsed="false" customWidth="true" hidden="false" outlineLevel="0" max="28" min="24" style="0" width="5.86"/>
  </cols>
  <sheetData>
    <row r="1" customFormat="false" ht="18.75" hidden="false" customHeight="false" outlineLevel="0" collapsed="false">
      <c r="B1" s="6" t="s">
        <v>20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customFormat="false" ht="7.5" hidden="false" customHeight="true" outlineLevel="0" collapsed="false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customFormat="false" ht="12.75" hidden="false" customHeight="true" outlineLevel="0" collapsed="false">
      <c r="B3" s="9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customFormat="false" ht="12.75" hidden="false" customHeight="true" outlineLevel="0" collapsed="false">
      <c r="B4" s="11" t="s">
        <v>22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customFormat="false" ht="12.75" hidden="false" customHeight="true" outlineLevel="0" collapsed="false">
      <c r="B5" s="12" t="s">
        <v>23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customFormat="false" ht="7.5" hidden="false" customHeight="true" outlineLevel="0" collapsed="false">
      <c r="B6" s="1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="17" customFormat="true" ht="15" hidden="false" customHeight="true" outlineLevel="0" collapsed="false">
      <c r="A7" s="14"/>
      <c r="B7" s="15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="17" customFormat="true" ht="32.25" hidden="false" customHeight="true" outlineLevel="0" collapsed="false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customFormat="false" ht="15" hidden="false" customHeight="false" outlineLevel="0" collapsed="false">
      <c r="A9" s="14"/>
      <c r="B9" s="18" t="s">
        <v>25</v>
      </c>
      <c r="C9" s="19" t="n">
        <v>2017</v>
      </c>
      <c r="D9" s="19" t="n">
        <v>2018</v>
      </c>
      <c r="E9" s="19" t="n">
        <v>2019</v>
      </c>
      <c r="F9" s="19" t="n">
        <v>2020</v>
      </c>
      <c r="G9" s="20" t="n">
        <v>2021</v>
      </c>
      <c r="H9" s="21"/>
      <c r="I9" s="22" t="s">
        <v>26</v>
      </c>
      <c r="J9" s="23" t="n">
        <v>2017</v>
      </c>
      <c r="K9" s="23" t="n">
        <v>2018</v>
      </c>
      <c r="L9" s="23" t="n">
        <v>2019</v>
      </c>
      <c r="M9" s="23" t="n">
        <v>2020</v>
      </c>
      <c r="N9" s="24" t="n">
        <v>2021</v>
      </c>
      <c r="O9" s="16"/>
    </row>
    <row r="10" customFormat="false" ht="15" hidden="false" customHeight="false" outlineLevel="0" collapsed="false">
      <c r="A10" s="14"/>
      <c r="B10" s="25" t="s">
        <v>27</v>
      </c>
      <c r="C10" s="26"/>
      <c r="D10" s="26"/>
      <c r="E10" s="26"/>
      <c r="F10" s="26"/>
      <c r="G10" s="27"/>
      <c r="H10" s="16"/>
      <c r="I10" s="28" t="s">
        <v>27</v>
      </c>
      <c r="J10" s="26" t="n">
        <v>0</v>
      </c>
      <c r="K10" s="26" t="n">
        <v>0</v>
      </c>
      <c r="L10" s="26" t="n">
        <v>0</v>
      </c>
      <c r="M10" s="26" t="n">
        <v>0</v>
      </c>
      <c r="N10" s="27" t="n">
        <v>0</v>
      </c>
      <c r="O10" s="16"/>
    </row>
    <row r="11" customFormat="false" ht="15" hidden="false" customHeight="false" outlineLevel="0" collapsed="false">
      <c r="A11" s="14"/>
      <c r="B11" s="25" t="s">
        <v>28</v>
      </c>
      <c r="C11" s="26"/>
      <c r="D11" s="26"/>
      <c r="E11" s="26"/>
      <c r="F11" s="26"/>
      <c r="G11" s="27"/>
      <c r="H11" s="16"/>
      <c r="I11" s="28" t="s">
        <v>28</v>
      </c>
      <c r="J11" s="26" t="n">
        <v>0</v>
      </c>
      <c r="K11" s="26" t="n">
        <v>0</v>
      </c>
      <c r="L11" s="26" t="n">
        <v>0</v>
      </c>
      <c r="M11" s="26" t="n">
        <v>0</v>
      </c>
      <c r="N11" s="27" t="n">
        <v>0</v>
      </c>
      <c r="O11" s="16"/>
    </row>
    <row r="12" customFormat="false" ht="15" hidden="false" customHeight="false" outlineLevel="0" collapsed="false">
      <c r="A12" s="14"/>
      <c r="B12" s="25" t="s">
        <v>29</v>
      </c>
      <c r="C12" s="26"/>
      <c r="D12" s="26"/>
      <c r="E12" s="26"/>
      <c r="F12" s="26"/>
      <c r="G12" s="27"/>
      <c r="H12" s="16"/>
      <c r="I12" s="28" t="s">
        <v>29</v>
      </c>
      <c r="J12" s="26" t="n">
        <v>0</v>
      </c>
      <c r="K12" s="26" t="n">
        <v>0</v>
      </c>
      <c r="L12" s="26" t="n">
        <v>0</v>
      </c>
      <c r="M12" s="26" t="n">
        <v>0</v>
      </c>
      <c r="N12" s="27" t="n">
        <v>0</v>
      </c>
      <c r="O12" s="16"/>
    </row>
    <row r="13" customFormat="false" ht="15" hidden="false" customHeight="false" outlineLevel="0" collapsed="false">
      <c r="A13" s="14"/>
      <c r="B13" s="25" t="s">
        <v>30</v>
      </c>
      <c r="C13" s="26"/>
      <c r="D13" s="26"/>
      <c r="E13" s="26"/>
      <c r="F13" s="26"/>
      <c r="G13" s="27"/>
      <c r="H13" s="16"/>
      <c r="I13" s="28" t="s">
        <v>30</v>
      </c>
      <c r="J13" s="26" t="n">
        <v>0</v>
      </c>
      <c r="K13" s="26" t="n">
        <v>0</v>
      </c>
      <c r="L13" s="26" t="n">
        <v>2</v>
      </c>
      <c r="M13" s="26" t="n">
        <v>5</v>
      </c>
      <c r="N13" s="27" t="n">
        <v>0</v>
      </c>
      <c r="O13" s="16"/>
    </row>
    <row r="14" customFormat="false" ht="15" hidden="false" customHeight="false" outlineLevel="0" collapsed="false">
      <c r="A14" s="14"/>
      <c r="B14" s="25" t="s">
        <v>31</v>
      </c>
      <c r="C14" s="26"/>
      <c r="D14" s="26"/>
      <c r="E14" s="26"/>
      <c r="F14" s="26"/>
      <c r="G14" s="27"/>
      <c r="H14" s="16"/>
      <c r="I14" s="28" t="s">
        <v>31</v>
      </c>
      <c r="J14" s="26" t="n">
        <v>1</v>
      </c>
      <c r="K14" s="26" t="n">
        <v>0</v>
      </c>
      <c r="L14" s="26" t="n">
        <v>0</v>
      </c>
      <c r="M14" s="26" t="n">
        <v>0</v>
      </c>
      <c r="N14" s="27" t="n">
        <v>3</v>
      </c>
      <c r="O14" s="16"/>
    </row>
    <row r="15" customFormat="false" ht="14.45" hidden="false" customHeight="true" outlineLevel="0" collapsed="false">
      <c r="A15" s="14"/>
      <c r="B15" s="25" t="s">
        <v>32</v>
      </c>
      <c r="C15" s="29" t="n">
        <f aca="false">C13+C14</f>
        <v>0</v>
      </c>
      <c r="D15" s="29" t="n">
        <f aca="false">D13+D14</f>
        <v>0</v>
      </c>
      <c r="E15" s="29" t="n">
        <f aca="false">E13+E14</f>
        <v>0</v>
      </c>
      <c r="F15" s="29" t="n">
        <f aca="false">F13+F14</f>
        <v>0</v>
      </c>
      <c r="G15" s="30" t="n">
        <f aca="false">G13+G14</f>
        <v>0</v>
      </c>
      <c r="H15" s="16"/>
      <c r="I15" s="28" t="s">
        <v>32</v>
      </c>
      <c r="J15" s="29" t="n">
        <f aca="false">J13+J14</f>
        <v>1</v>
      </c>
      <c r="K15" s="29" t="n">
        <f aca="false">K13+K14</f>
        <v>0</v>
      </c>
      <c r="L15" s="29" t="n">
        <f aca="false">L13+L14</f>
        <v>2</v>
      </c>
      <c r="M15" s="29" t="n">
        <f aca="false">M13+M14</f>
        <v>5</v>
      </c>
      <c r="N15" s="30" t="n">
        <f aca="false">N13+N14</f>
        <v>3</v>
      </c>
      <c r="O15" s="16"/>
    </row>
    <row r="16" customFormat="false" ht="14.45" hidden="false" customHeight="true" outlineLevel="0" collapsed="false">
      <c r="A16" s="14"/>
      <c r="B16" s="25" t="s">
        <v>33</v>
      </c>
      <c r="C16" s="31"/>
      <c r="D16" s="31"/>
      <c r="E16" s="31"/>
      <c r="F16" s="31"/>
      <c r="G16" s="31"/>
      <c r="H16" s="16"/>
      <c r="I16" s="28" t="s">
        <v>33</v>
      </c>
      <c r="J16" s="31" t="n">
        <v>0.8</v>
      </c>
      <c r="K16" s="31"/>
      <c r="L16" s="31"/>
      <c r="M16" s="31"/>
      <c r="N16" s="31"/>
      <c r="O16" s="16"/>
    </row>
    <row r="17" s="3" customFormat="true" ht="32.25" hidden="false" customHeight="true" outlineLevel="0" collapsed="false">
      <c r="A17" s="14"/>
      <c r="B17" s="32" t="s">
        <v>34</v>
      </c>
      <c r="C17" s="33"/>
      <c r="D17" s="33"/>
      <c r="E17" s="33"/>
      <c r="F17" s="33"/>
      <c r="G17" s="33"/>
      <c r="H17" s="34"/>
      <c r="I17" s="35" t="s">
        <v>34</v>
      </c>
      <c r="J17" s="33" t="n">
        <v>39</v>
      </c>
      <c r="K17" s="33"/>
      <c r="L17" s="33"/>
      <c r="M17" s="33"/>
      <c r="N17" s="33"/>
      <c r="O17" s="16"/>
    </row>
    <row r="18" customFormat="false" ht="7.5" hidden="false" customHeight="true" outlineLevel="0" collapsed="false">
      <c r="A18" s="1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6"/>
      <c r="O18" s="16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customFormat="false" ht="14.45" hidden="false" customHeight="true" outlineLevel="0" collapsed="false">
      <c r="A19" s="14"/>
      <c r="B19" s="38" t="s">
        <v>35</v>
      </c>
      <c r="C19" s="39" t="n">
        <v>2017</v>
      </c>
      <c r="D19" s="39" t="n">
        <v>2018</v>
      </c>
      <c r="E19" s="39" t="n">
        <v>2019</v>
      </c>
      <c r="F19" s="39" t="n">
        <v>2020</v>
      </c>
      <c r="G19" s="40" t="n">
        <v>2021</v>
      </c>
      <c r="H19" s="21"/>
      <c r="I19" s="41" t="s">
        <v>36</v>
      </c>
      <c r="J19" s="42" t="n">
        <v>2017</v>
      </c>
      <c r="K19" s="42" t="n">
        <v>2018</v>
      </c>
      <c r="L19" s="42" t="n">
        <v>2019</v>
      </c>
      <c r="M19" s="42" t="n">
        <v>2020</v>
      </c>
      <c r="N19" s="43" t="n">
        <v>2021</v>
      </c>
      <c r="O19" s="16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customFormat="false" ht="14.45" hidden="false" customHeight="true" outlineLevel="0" collapsed="false">
      <c r="A20" s="14"/>
      <c r="B20" s="44" t="s">
        <v>27</v>
      </c>
      <c r="C20" s="26"/>
      <c r="D20" s="26"/>
      <c r="E20" s="26"/>
      <c r="F20" s="26"/>
      <c r="G20" s="27"/>
      <c r="H20" s="16"/>
      <c r="I20" s="45" t="s">
        <v>27</v>
      </c>
      <c r="J20" s="46" t="n">
        <v>35</v>
      </c>
      <c r="K20" s="46" t="n">
        <v>35</v>
      </c>
      <c r="L20" s="46" t="n">
        <v>35</v>
      </c>
      <c r="M20" s="46" t="n">
        <v>35</v>
      </c>
      <c r="N20" s="47" t="n">
        <v>35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customFormat="false" ht="14.45" hidden="false" customHeight="true" outlineLevel="0" collapsed="false">
      <c r="A21" s="14"/>
      <c r="B21" s="44" t="s">
        <v>28</v>
      </c>
      <c r="C21" s="26"/>
      <c r="D21" s="26"/>
      <c r="E21" s="26"/>
      <c r="F21" s="26"/>
      <c r="G21" s="27"/>
      <c r="H21" s="16"/>
      <c r="I21" s="48" t="s">
        <v>28</v>
      </c>
      <c r="J21" s="26" t="n">
        <v>35</v>
      </c>
      <c r="K21" s="26" t="n">
        <v>36</v>
      </c>
      <c r="L21" s="26" t="n">
        <v>33</v>
      </c>
      <c r="M21" s="26" t="n">
        <v>36</v>
      </c>
      <c r="N21" s="27" t="n">
        <v>34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customFormat="false" ht="14.45" hidden="false" customHeight="true" outlineLevel="0" collapsed="false">
      <c r="A22" s="14"/>
      <c r="B22" s="44" t="s">
        <v>29</v>
      </c>
      <c r="C22" s="26"/>
      <c r="D22" s="26"/>
      <c r="E22" s="26"/>
      <c r="F22" s="26"/>
      <c r="G22" s="27"/>
      <c r="H22" s="16"/>
      <c r="I22" s="48" t="s">
        <v>29</v>
      </c>
      <c r="J22" s="26" t="n">
        <v>14</v>
      </c>
      <c r="K22" s="26" t="n">
        <v>14</v>
      </c>
      <c r="L22" s="26" t="n">
        <v>14</v>
      </c>
      <c r="M22" s="26" t="n">
        <v>14</v>
      </c>
      <c r="N22" s="27" t="n">
        <v>25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customFormat="false" ht="14.45" hidden="false" customHeight="true" outlineLevel="0" collapsed="false">
      <c r="A23" s="14"/>
      <c r="B23" s="44" t="s">
        <v>30</v>
      </c>
      <c r="C23" s="26"/>
      <c r="D23" s="26"/>
      <c r="E23" s="26"/>
      <c r="F23" s="26"/>
      <c r="G23" s="27"/>
      <c r="H23" s="16"/>
      <c r="I23" s="48" t="s">
        <v>30</v>
      </c>
      <c r="J23" s="26" t="n">
        <v>11</v>
      </c>
      <c r="K23" s="26" t="n">
        <v>14</v>
      </c>
      <c r="L23" s="26" t="n">
        <v>8</v>
      </c>
      <c r="M23" s="26" t="n">
        <v>6</v>
      </c>
      <c r="N23" s="27" t="n">
        <v>11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customFormat="false" ht="14.45" hidden="false" customHeight="true" outlineLevel="0" collapsed="false">
      <c r="A24" s="14"/>
      <c r="B24" s="44" t="s">
        <v>31</v>
      </c>
      <c r="C24" s="26"/>
      <c r="D24" s="26"/>
      <c r="E24" s="26"/>
      <c r="F24" s="26"/>
      <c r="G24" s="27"/>
      <c r="H24" s="16"/>
      <c r="I24" s="48" t="s">
        <v>31</v>
      </c>
      <c r="J24" s="26" t="n">
        <v>0</v>
      </c>
      <c r="K24" s="26" t="n">
        <v>0</v>
      </c>
      <c r="L24" s="26" t="n">
        <v>4</v>
      </c>
      <c r="M24" s="26" t="n">
        <v>6</v>
      </c>
      <c r="N24" s="27" t="n">
        <v>18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customFormat="false" ht="14.45" hidden="false" customHeight="true" outlineLevel="0" collapsed="false">
      <c r="A25" s="14"/>
      <c r="B25" s="44" t="s">
        <v>32</v>
      </c>
      <c r="C25" s="29" t="n">
        <f aca="false">C23+C24</f>
        <v>0</v>
      </c>
      <c r="D25" s="29" t="n">
        <f aca="false">D23+D24</f>
        <v>0</v>
      </c>
      <c r="E25" s="29" t="n">
        <f aca="false">E23+E24</f>
        <v>0</v>
      </c>
      <c r="F25" s="29" t="n">
        <f aca="false">F23+F24</f>
        <v>0</v>
      </c>
      <c r="G25" s="30" t="n">
        <f aca="false">G23+G24</f>
        <v>0</v>
      </c>
      <c r="H25" s="16"/>
      <c r="I25" s="48" t="s">
        <v>32</v>
      </c>
      <c r="J25" s="29" t="n">
        <f aca="false">J23+J24</f>
        <v>11</v>
      </c>
      <c r="K25" s="29" t="n">
        <f aca="false">K23+K24</f>
        <v>14</v>
      </c>
      <c r="L25" s="29" t="n">
        <f aca="false">L23+L24</f>
        <v>12</v>
      </c>
      <c r="M25" s="29" t="n">
        <f aca="false">M23+M24</f>
        <v>12</v>
      </c>
      <c r="N25" s="30" t="n">
        <f aca="false">N23+N24</f>
        <v>29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customFormat="false" ht="14.45" hidden="false" customHeight="true" outlineLevel="0" collapsed="false">
      <c r="A26" s="14"/>
      <c r="B26" s="44" t="s">
        <v>33</v>
      </c>
      <c r="C26" s="31"/>
      <c r="D26" s="31"/>
      <c r="E26" s="31"/>
      <c r="F26" s="31"/>
      <c r="G26" s="31"/>
      <c r="H26" s="16"/>
      <c r="I26" s="48" t="s">
        <v>33</v>
      </c>
      <c r="J26" s="31" t="n">
        <v>0.8</v>
      </c>
      <c r="K26" s="31"/>
      <c r="L26" s="31"/>
      <c r="M26" s="31"/>
      <c r="N26" s="31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customFormat="false" ht="30.75" hidden="false" customHeight="false" outlineLevel="0" collapsed="false">
      <c r="A27" s="14"/>
      <c r="B27" s="49" t="s">
        <v>34</v>
      </c>
      <c r="C27" s="33"/>
      <c r="D27" s="33"/>
      <c r="E27" s="33"/>
      <c r="F27" s="33"/>
      <c r="G27" s="33"/>
      <c r="H27" s="34"/>
      <c r="I27" s="50" t="s">
        <v>34</v>
      </c>
      <c r="J27" s="33" t="n">
        <v>39</v>
      </c>
      <c r="K27" s="33"/>
      <c r="L27" s="33"/>
      <c r="M27" s="33"/>
      <c r="N27" s="33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customFormat="false" ht="7.5" hidden="false" customHeight="true" outlineLevel="0" collapsed="false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customFormat="false" ht="15" hidden="false" customHeight="true" outlineLevel="0" collapsed="false">
      <c r="A29" s="51"/>
      <c r="B29" s="52" t="s">
        <v>37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37"/>
    </row>
    <row r="30" customFormat="false" ht="15" hidden="false" customHeight="true" outlineLevel="0" collapsed="false">
      <c r="A30" s="51"/>
      <c r="B30" s="53" t="s">
        <v>25</v>
      </c>
      <c r="C30" s="53"/>
      <c r="D30" s="53"/>
      <c r="E30" s="53"/>
      <c r="F30" s="53"/>
      <c r="G30" s="53"/>
      <c r="H30" s="16"/>
      <c r="I30" s="54" t="s">
        <v>26</v>
      </c>
      <c r="J30" s="54"/>
      <c r="K30" s="54"/>
      <c r="L30" s="54"/>
      <c r="M30" s="54"/>
      <c r="N30" s="54"/>
      <c r="O30" s="37"/>
    </row>
    <row r="31" customFormat="false" ht="14.45" hidden="false" customHeight="true" outlineLevel="0" collapsed="false">
      <c r="A31" s="51"/>
      <c r="B31" s="55" t="s">
        <v>38</v>
      </c>
      <c r="C31" s="56" t="n">
        <f aca="false">(C15+D15+E15+F15+G15)/5</f>
        <v>0</v>
      </c>
      <c r="D31" s="56"/>
      <c r="E31" s="56"/>
      <c r="F31" s="56"/>
      <c r="G31" s="56"/>
      <c r="H31" s="16"/>
      <c r="I31" s="57" t="s">
        <v>38</v>
      </c>
      <c r="J31" s="58" t="n">
        <f aca="false">(J15+K15+L15+M15+N15)/5</f>
        <v>2.2</v>
      </c>
      <c r="K31" s="58"/>
      <c r="L31" s="58"/>
      <c r="M31" s="58"/>
      <c r="N31" s="58"/>
      <c r="O31" s="37"/>
    </row>
    <row r="32" customFormat="false" ht="15" hidden="false" customHeight="true" outlineLevel="0" collapsed="false">
      <c r="A32" s="51"/>
      <c r="B32" s="55" t="s">
        <v>39</v>
      </c>
      <c r="C32" s="59" t="e">
        <f aca="false">(C31/C16)/C17*100</f>
        <v>#DIV/0!</v>
      </c>
      <c r="D32" s="59"/>
      <c r="E32" s="59"/>
      <c r="F32" s="59"/>
      <c r="G32" s="59"/>
      <c r="H32" s="16"/>
      <c r="I32" s="60" t="s">
        <v>39</v>
      </c>
      <c r="J32" s="59" t="n">
        <f aca="false">(J31/J16)/J17*100</f>
        <v>7.05128205128205</v>
      </c>
      <c r="K32" s="59"/>
      <c r="L32" s="59"/>
      <c r="M32" s="59"/>
      <c r="N32" s="59"/>
      <c r="O32" s="37"/>
    </row>
    <row r="33" customFormat="false" ht="15.75" hidden="false" customHeight="true" outlineLevel="0" collapsed="false">
      <c r="A33" s="51"/>
      <c r="B33" s="55" t="s">
        <v>27</v>
      </c>
      <c r="C33" s="56" t="n">
        <f aca="false">(C10+D10+E10+F10+G10)/5</f>
        <v>0</v>
      </c>
      <c r="D33" s="56"/>
      <c r="E33" s="56"/>
      <c r="F33" s="56"/>
      <c r="G33" s="56"/>
      <c r="H33" s="16"/>
      <c r="I33" s="60" t="s">
        <v>27</v>
      </c>
      <c r="J33" s="56" t="n">
        <f aca="false">(J10+K10+L10+M10+N10)/5</f>
        <v>0</v>
      </c>
      <c r="K33" s="56"/>
      <c r="L33" s="56"/>
      <c r="M33" s="56"/>
      <c r="N33" s="56"/>
      <c r="O33" s="37"/>
    </row>
    <row r="34" customFormat="false" ht="15" hidden="false" customHeight="false" outlineLevel="0" collapsed="false">
      <c r="A34" s="51"/>
      <c r="B34" s="55" t="s">
        <v>40</v>
      </c>
      <c r="C34" s="61" t="e">
        <f aca="false">C32-C33</f>
        <v>#DIV/0!</v>
      </c>
      <c r="D34" s="61"/>
      <c r="E34" s="61"/>
      <c r="F34" s="61"/>
      <c r="G34" s="61"/>
      <c r="H34" s="16"/>
      <c r="I34" s="60" t="s">
        <v>40</v>
      </c>
      <c r="J34" s="61" t="n">
        <f aca="false">J32-J33</f>
        <v>7.05128205128205</v>
      </c>
      <c r="K34" s="61"/>
      <c r="L34" s="61"/>
      <c r="M34" s="61"/>
      <c r="N34" s="61"/>
      <c r="O34" s="16"/>
    </row>
    <row r="35" customFormat="false" ht="30.75" hidden="false" customHeight="true" outlineLevel="0" collapsed="false">
      <c r="A35" s="51"/>
      <c r="B35" s="62" t="s">
        <v>41</v>
      </c>
      <c r="C35" s="63" t="e">
        <f aca="false">C32/C33</f>
        <v>#DIV/0!</v>
      </c>
      <c r="D35" s="63"/>
      <c r="E35" s="63"/>
      <c r="F35" s="63"/>
      <c r="G35" s="63"/>
      <c r="H35" s="16"/>
      <c r="I35" s="64" t="s">
        <v>41</v>
      </c>
      <c r="J35" s="63" t="e">
        <f aca="false">J32/J33</f>
        <v>#DIV/0!</v>
      </c>
      <c r="K35" s="63"/>
      <c r="L35" s="63"/>
      <c r="M35" s="63"/>
      <c r="N35" s="63"/>
      <c r="O35" s="37"/>
    </row>
    <row r="36" customFormat="false" ht="7.5" hidden="false" customHeight="true" outlineLevel="0" collapsed="false">
      <c r="A36" s="51"/>
      <c r="B36" s="65"/>
      <c r="C36" s="66"/>
      <c r="D36" s="66"/>
      <c r="E36" s="66"/>
      <c r="F36" s="66"/>
      <c r="G36" s="66"/>
      <c r="H36" s="16"/>
      <c r="I36" s="67"/>
      <c r="J36" s="66"/>
      <c r="K36" s="66"/>
      <c r="L36" s="66"/>
      <c r="M36" s="16"/>
      <c r="N36" s="36"/>
      <c r="O36" s="37"/>
      <c r="P36" s="68"/>
      <c r="Q36" s="69"/>
      <c r="R36" s="69"/>
      <c r="S36" s="69"/>
      <c r="T36" s="37"/>
      <c r="U36" s="37"/>
      <c r="V36" s="37"/>
      <c r="W36" s="68"/>
      <c r="X36" s="69"/>
      <c r="Y36" s="69"/>
      <c r="Z36" s="69"/>
      <c r="AA36" s="37"/>
      <c r="AB36" s="37"/>
    </row>
    <row r="37" customFormat="false" ht="15.75" hidden="false" customHeight="false" outlineLevel="0" collapsed="false">
      <c r="A37" s="51"/>
      <c r="B37" s="70" t="s">
        <v>35</v>
      </c>
      <c r="C37" s="70"/>
      <c r="D37" s="70"/>
      <c r="E37" s="70"/>
      <c r="F37" s="70"/>
      <c r="G37" s="70"/>
      <c r="H37" s="16"/>
      <c r="I37" s="71" t="s">
        <v>36</v>
      </c>
      <c r="J37" s="71"/>
      <c r="K37" s="71"/>
      <c r="L37" s="71"/>
      <c r="M37" s="71"/>
      <c r="N37" s="71"/>
      <c r="O37" s="37"/>
      <c r="P37" s="68"/>
      <c r="Q37" s="69"/>
      <c r="R37" s="69"/>
      <c r="S37" s="69"/>
      <c r="T37" s="37"/>
      <c r="U37" s="37"/>
      <c r="V37" s="37"/>
      <c r="W37" s="68"/>
      <c r="X37" s="69"/>
      <c r="Y37" s="69"/>
      <c r="Z37" s="69"/>
      <c r="AA37" s="37"/>
      <c r="AB37" s="37"/>
    </row>
    <row r="38" customFormat="false" ht="15" hidden="false" customHeight="false" outlineLevel="0" collapsed="false">
      <c r="A38" s="51"/>
      <c r="B38" s="72" t="s">
        <v>38</v>
      </c>
      <c r="C38" s="58" t="n">
        <f aca="false">(C25+D25+E25+F25+G25)/5</f>
        <v>0</v>
      </c>
      <c r="D38" s="58"/>
      <c r="E38" s="58"/>
      <c r="F38" s="58"/>
      <c r="G38" s="58"/>
      <c r="H38" s="16"/>
      <c r="I38" s="73" t="s">
        <v>38</v>
      </c>
      <c r="J38" s="58" t="n">
        <f aca="false">(J25+K25+L25+M25+N25)/5</f>
        <v>15.6</v>
      </c>
      <c r="K38" s="58"/>
      <c r="L38" s="58"/>
      <c r="M38" s="58"/>
      <c r="N38" s="58"/>
      <c r="O38" s="37"/>
      <c r="P38" s="68"/>
      <c r="Q38" s="69"/>
      <c r="R38" s="69"/>
      <c r="S38" s="69"/>
      <c r="T38" s="37"/>
      <c r="U38" s="37"/>
      <c r="V38" s="37"/>
      <c r="W38" s="68"/>
      <c r="X38" s="69"/>
      <c r="Y38" s="69"/>
      <c r="Z38" s="69"/>
      <c r="AA38" s="37"/>
      <c r="AB38" s="37"/>
    </row>
    <row r="39" customFormat="false" ht="15" hidden="false" customHeight="false" outlineLevel="0" collapsed="false">
      <c r="A39" s="51"/>
      <c r="B39" s="74" t="s">
        <v>39</v>
      </c>
      <c r="C39" s="59" t="e">
        <f aca="false">(C38/C26)/C27*100</f>
        <v>#DIV/0!</v>
      </c>
      <c r="D39" s="59"/>
      <c r="E39" s="59"/>
      <c r="F39" s="59"/>
      <c r="G39" s="59"/>
      <c r="H39" s="16"/>
      <c r="I39" s="75" t="s">
        <v>39</v>
      </c>
      <c r="J39" s="59" t="n">
        <f aca="false">(J38/J26)/J27*100</f>
        <v>50</v>
      </c>
      <c r="K39" s="59"/>
      <c r="L39" s="59"/>
      <c r="M39" s="59"/>
      <c r="N39" s="59"/>
      <c r="O39" s="37"/>
      <c r="P39" s="68"/>
      <c r="Q39" s="69"/>
      <c r="R39" s="69"/>
      <c r="S39" s="69"/>
      <c r="T39" s="37"/>
      <c r="U39" s="37"/>
      <c r="V39" s="37"/>
      <c r="W39" s="68"/>
      <c r="X39" s="69"/>
      <c r="Y39" s="69"/>
      <c r="Z39" s="69"/>
      <c r="AA39" s="37"/>
      <c r="AB39" s="37"/>
    </row>
    <row r="40" customFormat="false" ht="15" hidden="false" customHeight="false" outlineLevel="0" collapsed="false">
      <c r="A40" s="51"/>
      <c r="B40" s="74" t="s">
        <v>27</v>
      </c>
      <c r="C40" s="56" t="n">
        <f aca="false">(C20+D20+E20+F20+G20)/5</f>
        <v>0</v>
      </c>
      <c r="D40" s="56"/>
      <c r="E40" s="56"/>
      <c r="F40" s="56"/>
      <c r="G40" s="56"/>
      <c r="H40" s="16"/>
      <c r="I40" s="75" t="s">
        <v>27</v>
      </c>
      <c r="J40" s="56" t="n">
        <f aca="false">(J20+K20+L20+M20+N20)/5</f>
        <v>35</v>
      </c>
      <c r="K40" s="56"/>
      <c r="L40" s="56"/>
      <c r="M40" s="56"/>
      <c r="N40" s="56"/>
      <c r="O40" s="37"/>
      <c r="P40" s="68"/>
      <c r="Q40" s="69"/>
      <c r="R40" s="69"/>
      <c r="S40" s="69"/>
      <c r="T40" s="37"/>
      <c r="U40" s="37"/>
      <c r="V40" s="37"/>
      <c r="W40" s="68"/>
      <c r="X40" s="69"/>
      <c r="Y40" s="69"/>
      <c r="Z40" s="69"/>
      <c r="AA40" s="37"/>
      <c r="AB40" s="37"/>
    </row>
    <row r="41" customFormat="false" ht="15" hidden="false" customHeight="false" outlineLevel="0" collapsed="false">
      <c r="A41" s="51"/>
      <c r="B41" s="74" t="s">
        <v>40</v>
      </c>
      <c r="C41" s="61" t="e">
        <f aca="false">C39-C40</f>
        <v>#DIV/0!</v>
      </c>
      <c r="D41" s="61"/>
      <c r="E41" s="61"/>
      <c r="F41" s="61"/>
      <c r="G41" s="61"/>
      <c r="H41" s="16"/>
      <c r="I41" s="75" t="s">
        <v>40</v>
      </c>
      <c r="J41" s="61" t="n">
        <f aca="false">J39-J40</f>
        <v>15</v>
      </c>
      <c r="K41" s="61"/>
      <c r="L41" s="61"/>
      <c r="M41" s="61"/>
      <c r="N41" s="61"/>
      <c r="O41" s="37"/>
      <c r="P41" s="68"/>
      <c r="Q41" s="69"/>
      <c r="R41" s="69"/>
      <c r="S41" s="69"/>
      <c r="T41" s="37"/>
      <c r="U41" s="37"/>
      <c r="V41" s="37"/>
      <c r="W41" s="68"/>
      <c r="X41" s="69"/>
      <c r="Y41" s="69"/>
      <c r="Z41" s="69"/>
      <c r="AA41" s="37"/>
      <c r="AB41" s="37"/>
    </row>
    <row r="42" customFormat="false" ht="15.75" hidden="false" customHeight="false" outlineLevel="0" collapsed="false">
      <c r="A42" s="51"/>
      <c r="B42" s="76" t="s">
        <v>41</v>
      </c>
      <c r="C42" s="63" t="e">
        <f aca="false">C39/C40</f>
        <v>#DIV/0!</v>
      </c>
      <c r="D42" s="63"/>
      <c r="E42" s="63"/>
      <c r="F42" s="63"/>
      <c r="G42" s="63"/>
      <c r="H42" s="77"/>
      <c r="I42" s="78" t="s">
        <v>41</v>
      </c>
      <c r="J42" s="63" t="n">
        <f aca="false">J39/J40</f>
        <v>1.42857142857143</v>
      </c>
      <c r="K42" s="63"/>
      <c r="L42" s="63"/>
      <c r="M42" s="63"/>
      <c r="N42" s="63"/>
      <c r="O42" s="37"/>
      <c r="P42" s="68"/>
      <c r="Q42" s="69"/>
      <c r="R42" s="69"/>
      <c r="S42" s="69"/>
      <c r="T42" s="37"/>
      <c r="U42" s="37"/>
      <c r="V42" s="37"/>
      <c r="W42" s="68"/>
      <c r="X42" s="69"/>
      <c r="Y42" s="69"/>
      <c r="Z42" s="69"/>
      <c r="AA42" s="37"/>
      <c r="AB42" s="37"/>
    </row>
    <row r="43" customFormat="false" ht="7.5" hidden="false" customHeight="true" outlineLevel="0" collapsed="false">
      <c r="B43" s="68"/>
      <c r="C43" s="69"/>
      <c r="D43" s="69"/>
      <c r="E43" s="69"/>
      <c r="F43" s="69"/>
      <c r="G43" s="69"/>
      <c r="H43" s="37"/>
      <c r="I43" s="68"/>
      <c r="J43" s="69"/>
      <c r="K43" s="69"/>
      <c r="L43" s="69"/>
      <c r="M43" s="37"/>
      <c r="N43" s="37"/>
      <c r="O43" s="37"/>
      <c r="P43" s="68"/>
      <c r="Q43" s="69"/>
      <c r="R43" s="69"/>
      <c r="S43" s="69"/>
      <c r="T43" s="37"/>
      <c r="U43" s="37"/>
      <c r="V43" s="37"/>
      <c r="W43" s="68"/>
      <c r="X43" s="69"/>
      <c r="Y43" s="69"/>
      <c r="Z43" s="69"/>
      <c r="AA43" s="37"/>
      <c r="AB43" s="37"/>
    </row>
    <row r="44" customFormat="false" ht="15" hidden="false" customHeight="true" outlineLevel="0" collapsed="false">
      <c r="A44" s="79"/>
      <c r="B44" s="80" t="s">
        <v>42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37"/>
      <c r="P44" s="68"/>
      <c r="Q44" s="69"/>
      <c r="R44" s="69"/>
      <c r="S44" s="69"/>
      <c r="T44" s="37"/>
      <c r="U44" s="37"/>
      <c r="V44" s="37"/>
      <c r="W44" s="68"/>
      <c r="X44" s="69"/>
      <c r="Y44" s="69"/>
      <c r="Z44" s="69"/>
      <c r="AA44" s="37"/>
      <c r="AB44" s="37"/>
    </row>
    <row r="45" customFormat="false" ht="15.75" hidden="false" customHeight="false" outlineLevel="0" collapsed="false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37"/>
      <c r="P45" s="68"/>
      <c r="Q45" s="69"/>
      <c r="R45" s="69"/>
      <c r="S45" s="69"/>
      <c r="T45" s="37"/>
      <c r="U45" s="37"/>
      <c r="V45" s="37"/>
      <c r="W45" s="68"/>
      <c r="X45" s="69"/>
      <c r="Y45" s="69"/>
      <c r="Z45" s="69"/>
      <c r="AA45" s="37"/>
      <c r="AB45" s="37"/>
    </row>
    <row r="46" customFormat="false" ht="15" hidden="false" customHeight="false" outlineLevel="0" collapsed="false">
      <c r="A46" s="79"/>
      <c r="B46" s="81" t="s">
        <v>32</v>
      </c>
      <c r="C46" s="82" t="n">
        <f aca="false">C31+(J31/2)+(C38/2)+(J38/4)</f>
        <v>5</v>
      </c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37"/>
      <c r="P46" s="68"/>
      <c r="Q46" s="69"/>
      <c r="R46" s="69"/>
      <c r="S46" s="69"/>
      <c r="T46" s="37"/>
      <c r="U46" s="37"/>
      <c r="V46" s="37"/>
      <c r="W46" s="68"/>
      <c r="X46" s="69"/>
      <c r="Y46" s="69"/>
      <c r="Z46" s="69"/>
      <c r="AA46" s="37"/>
      <c r="AB46" s="37"/>
    </row>
    <row r="47" customFormat="false" ht="15" hidden="false" customHeight="false" outlineLevel="0" collapsed="false">
      <c r="A47" s="79"/>
      <c r="B47" s="83" t="s">
        <v>39</v>
      </c>
      <c r="C47" s="84" t="n">
        <f aca="false">(C46/0.8)/39*100</f>
        <v>16.025641025641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37"/>
      <c r="P47" s="68"/>
      <c r="Q47" s="69"/>
      <c r="R47" s="69"/>
      <c r="S47" s="69"/>
      <c r="T47" s="37"/>
      <c r="U47" s="37"/>
      <c r="V47" s="37"/>
      <c r="W47" s="68"/>
      <c r="X47" s="69"/>
      <c r="Y47" s="69"/>
      <c r="Z47" s="69"/>
      <c r="AA47" s="37"/>
      <c r="AB47" s="37"/>
    </row>
    <row r="48" customFormat="false" ht="15" hidden="false" customHeight="false" outlineLevel="0" collapsed="false">
      <c r="A48" s="79"/>
      <c r="B48" s="85" t="s">
        <v>27</v>
      </c>
      <c r="C48" s="86" t="n">
        <f aca="false">C33+(J33/2)+(C40/2)+(J40/4)</f>
        <v>8.75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37"/>
      <c r="P48" s="68"/>
      <c r="Q48" s="69"/>
      <c r="R48" s="69"/>
      <c r="S48" s="69"/>
      <c r="T48" s="37"/>
      <c r="U48" s="37"/>
      <c r="V48" s="37"/>
      <c r="W48" s="68"/>
      <c r="X48" s="69"/>
      <c r="Y48" s="69"/>
      <c r="Z48" s="69"/>
      <c r="AA48" s="37"/>
      <c r="AB48" s="37"/>
    </row>
    <row r="49" customFormat="false" ht="15" hidden="false" customHeight="false" outlineLevel="0" collapsed="false">
      <c r="A49" s="79"/>
      <c r="B49" s="85" t="s">
        <v>40</v>
      </c>
      <c r="C49" s="87" t="n">
        <f aca="false">C47-C48</f>
        <v>7.27564102564103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37"/>
      <c r="P49" s="68"/>
      <c r="Q49" s="69"/>
      <c r="R49" s="69"/>
      <c r="S49" s="69"/>
      <c r="T49" s="37"/>
      <c r="U49" s="37"/>
      <c r="V49" s="37"/>
      <c r="W49" s="68"/>
      <c r="X49" s="69"/>
      <c r="Y49" s="69"/>
      <c r="Z49" s="69"/>
      <c r="AA49" s="37"/>
      <c r="AB49" s="37"/>
    </row>
    <row r="50" customFormat="false" ht="15.75" hidden="false" customHeight="false" outlineLevel="0" collapsed="false">
      <c r="A50" s="79"/>
      <c r="B50" s="88" t="s">
        <v>43</v>
      </c>
      <c r="C50" s="89" t="n">
        <f aca="false">C47/C48</f>
        <v>1.83150183150183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7"/>
      <c r="P50" s="68"/>
      <c r="Q50" s="69"/>
      <c r="R50" s="69"/>
      <c r="S50" s="69"/>
      <c r="T50" s="37"/>
      <c r="U50" s="37"/>
      <c r="V50" s="37"/>
      <c r="W50" s="68"/>
      <c r="X50" s="69"/>
      <c r="Y50" s="69"/>
      <c r="Z50" s="69"/>
      <c r="AA50" s="37"/>
      <c r="AB50" s="37"/>
    </row>
    <row r="51" customFormat="false" ht="15" hidden="false" customHeight="false" outlineLevel="0" collapsed="false">
      <c r="N51" s="37"/>
      <c r="O51" s="37"/>
      <c r="P51" s="68"/>
      <c r="Q51" s="69"/>
      <c r="R51" s="69"/>
      <c r="S51" s="69"/>
      <c r="T51" s="37"/>
      <c r="U51" s="37"/>
      <c r="V51" s="37"/>
      <c r="W51" s="68"/>
      <c r="X51" s="69"/>
      <c r="Y51" s="69"/>
      <c r="Z51" s="69"/>
      <c r="AA51" s="37"/>
      <c r="AB51" s="37"/>
    </row>
  </sheetData>
  <mergeCells count="47">
    <mergeCell ref="B1:N1"/>
    <mergeCell ref="B3:N3"/>
    <mergeCell ref="B4:N4"/>
    <mergeCell ref="B5:N5"/>
    <mergeCell ref="A7:A27"/>
    <mergeCell ref="B7:N8"/>
    <mergeCell ref="C16:G16"/>
    <mergeCell ref="J16:N16"/>
    <mergeCell ref="C17:G17"/>
    <mergeCell ref="J17:N17"/>
    <mergeCell ref="C26:G26"/>
    <mergeCell ref="J26:N26"/>
    <mergeCell ref="C27:G27"/>
    <mergeCell ref="J27:N27"/>
    <mergeCell ref="A29:A42"/>
    <mergeCell ref="B29:N29"/>
    <mergeCell ref="B30:G30"/>
    <mergeCell ref="I30:N30"/>
    <mergeCell ref="C31:G31"/>
    <mergeCell ref="J31:N31"/>
    <mergeCell ref="C32:G32"/>
    <mergeCell ref="J32:N32"/>
    <mergeCell ref="C33:G33"/>
    <mergeCell ref="J33:N33"/>
    <mergeCell ref="C34:G34"/>
    <mergeCell ref="J34:N34"/>
    <mergeCell ref="C35:G35"/>
    <mergeCell ref="J35:N35"/>
    <mergeCell ref="B37:G37"/>
    <mergeCell ref="I37:N37"/>
    <mergeCell ref="C38:G38"/>
    <mergeCell ref="J38:N38"/>
    <mergeCell ref="C39:G39"/>
    <mergeCell ref="J39:N39"/>
    <mergeCell ref="C40:G40"/>
    <mergeCell ref="J40:N40"/>
    <mergeCell ref="C41:G41"/>
    <mergeCell ref="J41:N41"/>
    <mergeCell ref="C42:G42"/>
    <mergeCell ref="J42:N42"/>
    <mergeCell ref="A44:A50"/>
    <mergeCell ref="B44:N45"/>
    <mergeCell ref="C46:N46"/>
    <mergeCell ref="C47:N47"/>
    <mergeCell ref="C48:N48"/>
    <mergeCell ref="C49:N49"/>
    <mergeCell ref="C50:N50"/>
  </mergeCells>
  <conditionalFormatting sqref="J34">
    <cfRule type="cellIs" priority="2" operator="greaterThan" aboveAverage="0" equalAverage="0" bottom="0" percent="0" rank="0" text="" dxfId="0">
      <formula>1</formula>
    </cfRule>
  </conditionalFormatting>
  <conditionalFormatting sqref="C47">
    <cfRule type="cellIs" priority="3" operator="greaterThan" aboveAverage="0" equalAverage="0" bottom="0" percent="0" rank="0" text="" dxfId="1">
      <formula>1</formula>
    </cfRule>
  </conditionalFormatting>
  <conditionalFormatting sqref="C47">
    <cfRule type="cellIs" priority="4" operator="greaterThan" aboveAverage="0" equalAverage="0" bottom="0" percent="0" rank="0" text="" dxfId="2">
      <formula>$C$48</formula>
    </cfRule>
    <cfRule type="cellIs" priority="5" operator="greaterThan" aboveAverage="0" equalAverage="0" bottom="0" percent="0" rank="0" text="" dxfId="3">
      <formula>$C$48</formula>
    </cfRule>
    <cfRule type="cellIs" priority="6" operator="greaterThan" aboveAverage="0" equalAverage="0" bottom="0" percent="0" rank="0" text="" dxfId="4">
      <formula>$C$48</formula>
    </cfRule>
  </conditionalFormatting>
  <conditionalFormatting sqref="J42">
    <cfRule type="cellIs" priority="7" operator="greaterThan" aboveAverage="0" equalAverage="0" bottom="0" percent="0" rank="0" text="" dxfId="5">
      <formula>1</formula>
    </cfRule>
  </conditionalFormatting>
  <conditionalFormatting sqref="J34:N34">
    <cfRule type="cellIs" priority="8" operator="greaterThan" aboveAverage="0" equalAverage="0" bottom="0" percent="0" rank="0" text="" dxfId="6">
      <formula>$J$33</formula>
    </cfRule>
    <cfRule type="cellIs" priority="9" operator="greaterThan" aboveAverage="0" equalAverage="0" bottom="0" percent="0" rank="0" text="" dxfId="7">
      <formula>$J$33</formula>
    </cfRule>
    <cfRule type="cellIs" priority="10" operator="greaterThan" aboveAverage="0" equalAverage="0" bottom="0" percent="0" rank="0" text="" dxfId="8">
      <formula>$J$33</formula>
    </cfRule>
    <cfRule type="cellIs" priority="11" operator="greaterThan" aboveAverage="0" equalAverage="0" bottom="0" percent="0" rank="0" text="" dxfId="9">
      <formula>$J$33</formula>
    </cfRule>
    <cfRule type="cellIs" priority="12" operator="greaterThan" aboveAverage="0" equalAverage="0" bottom="0" percent="0" rank="0" text="" dxfId="10">
      <formula>$J$33</formula>
    </cfRule>
    <cfRule type="cellIs" priority="13" operator="greaterThan" aboveAverage="0" equalAverage="0" bottom="0" percent="0" rank="0" text="" dxfId="11">
      <formula>$J$33</formula>
    </cfRule>
    <cfRule type="cellIs" priority="14" operator="greaterThan" aboveAverage="0" equalAverage="0" bottom="0" percent="0" rank="0" text="" dxfId="12">
      <formula>$J$33</formula>
    </cfRule>
    <cfRule type="cellIs" priority="15" operator="greaterThan" aboveAverage="0" equalAverage="0" bottom="0" percent="0" rank="0" text="" dxfId="13">
      <formula>$J$33</formula>
    </cfRule>
    <cfRule type="cellIs" priority="16" operator="greaterThan" aboveAverage="0" equalAverage="0" bottom="0" percent="0" rank="0" text="" dxfId="14">
      <formula>$J$33</formula>
    </cfRule>
  </conditionalFormatting>
  <conditionalFormatting sqref="C34">
    <cfRule type="cellIs" priority="17" operator="greaterThan" aboveAverage="0" equalAverage="0" bottom="0" percent="0" rank="0" text="" dxfId="15">
      <formula>1</formula>
    </cfRule>
  </conditionalFormatting>
  <conditionalFormatting sqref="C34:G34">
    <cfRule type="cellIs" priority="18" operator="greaterThan" aboveAverage="0" equalAverage="0" bottom="0" percent="0" rank="0" text="" dxfId="16">
      <formula>$J$33</formula>
    </cfRule>
    <cfRule type="cellIs" priority="19" operator="greaterThan" aboveAverage="0" equalAverage="0" bottom="0" percent="0" rank="0" text="" dxfId="17">
      <formula>$J$33</formula>
    </cfRule>
    <cfRule type="cellIs" priority="20" operator="greaterThan" aboveAverage="0" equalAverage="0" bottom="0" percent="0" rank="0" text="" dxfId="18">
      <formula>$J$33</formula>
    </cfRule>
    <cfRule type="cellIs" priority="21" operator="greaterThan" aboveAverage="0" equalAverage="0" bottom="0" percent="0" rank="0" text="" dxfId="19">
      <formula>$J$33</formula>
    </cfRule>
    <cfRule type="cellIs" priority="22" operator="greaterThan" aboveAverage="0" equalAverage="0" bottom="0" percent="0" rank="0" text="" dxfId="20">
      <formula>$J$33</formula>
    </cfRule>
    <cfRule type="cellIs" priority="23" operator="greaterThan" aboveAverage="0" equalAverage="0" bottom="0" percent="0" rank="0" text="" dxfId="21">
      <formula>$J$33</formula>
    </cfRule>
    <cfRule type="cellIs" priority="24" operator="greaterThan" aboveAverage="0" equalAverage="0" bottom="0" percent="0" rank="0" text="" dxfId="22">
      <formula>$J$33</formula>
    </cfRule>
    <cfRule type="cellIs" priority="25" operator="greaterThan" aboveAverage="0" equalAverage="0" bottom="0" percent="0" rank="0" text="" dxfId="23">
      <formula>$J$33</formula>
    </cfRule>
    <cfRule type="cellIs" priority="26" operator="greaterThan" aboveAverage="0" equalAverage="0" bottom="0" percent="0" rank="0" text="" dxfId="24">
      <formula>$J$33</formula>
    </cfRule>
  </conditionalFormatting>
  <conditionalFormatting sqref="C41">
    <cfRule type="cellIs" priority="27" operator="greaterThan" aboveAverage="0" equalAverage="0" bottom="0" percent="0" rank="0" text="" dxfId="25">
      <formula>1</formula>
    </cfRule>
  </conditionalFormatting>
  <conditionalFormatting sqref="C41:G41">
    <cfRule type="cellIs" priority="28" operator="greaterThan" aboveAverage="0" equalAverage="0" bottom="0" percent="0" rank="0" text="" dxfId="26">
      <formula>$J$33</formula>
    </cfRule>
    <cfRule type="cellIs" priority="29" operator="greaterThan" aboveAverage="0" equalAverage="0" bottom="0" percent="0" rank="0" text="" dxfId="27">
      <formula>$J$33</formula>
    </cfRule>
    <cfRule type="cellIs" priority="30" operator="greaterThan" aboveAverage="0" equalAverage="0" bottom="0" percent="0" rank="0" text="" dxfId="28">
      <formula>$J$33</formula>
    </cfRule>
    <cfRule type="cellIs" priority="31" operator="greaterThan" aboveAverage="0" equalAverage="0" bottom="0" percent="0" rank="0" text="" dxfId="29">
      <formula>$J$33</formula>
    </cfRule>
    <cfRule type="cellIs" priority="32" operator="greaterThan" aboveAverage="0" equalAverage="0" bottom="0" percent="0" rank="0" text="" dxfId="30">
      <formula>$J$33</formula>
    </cfRule>
    <cfRule type="cellIs" priority="33" operator="greaterThan" aboveAverage="0" equalAverage="0" bottom="0" percent="0" rank="0" text="" dxfId="31">
      <formula>$J$33</formula>
    </cfRule>
    <cfRule type="cellIs" priority="34" operator="greaterThan" aboveAverage="0" equalAverage="0" bottom="0" percent="0" rank="0" text="" dxfId="32">
      <formula>$J$33</formula>
    </cfRule>
    <cfRule type="cellIs" priority="35" operator="greaterThan" aboveAverage="0" equalAverage="0" bottom="0" percent="0" rank="0" text="" dxfId="33">
      <formula>$J$33</formula>
    </cfRule>
    <cfRule type="cellIs" priority="36" operator="greaterThan" aboveAverage="0" equalAverage="0" bottom="0" percent="0" rank="0" text="" dxfId="34">
      <formula>$J$33</formula>
    </cfRule>
  </conditionalFormatting>
  <conditionalFormatting sqref="J41">
    <cfRule type="cellIs" priority="37" operator="greaterThan" aboveAverage="0" equalAverage="0" bottom="0" percent="0" rank="0" text="" dxfId="35">
      <formula>1</formula>
    </cfRule>
  </conditionalFormatting>
  <conditionalFormatting sqref="J41:N41">
    <cfRule type="cellIs" priority="38" operator="greaterThan" aboveAverage="0" equalAverage="0" bottom="0" percent="0" rank="0" text="" dxfId="36">
      <formula>$J$33</formula>
    </cfRule>
    <cfRule type="cellIs" priority="39" operator="greaterThan" aboveAverage="0" equalAverage="0" bottom="0" percent="0" rank="0" text="" dxfId="37">
      <formula>$J$33</formula>
    </cfRule>
    <cfRule type="cellIs" priority="40" operator="greaterThan" aboveAverage="0" equalAverage="0" bottom="0" percent="0" rank="0" text="" dxfId="38">
      <formula>$J$33</formula>
    </cfRule>
    <cfRule type="cellIs" priority="41" operator="greaterThan" aboveAverage="0" equalAverage="0" bottom="0" percent="0" rank="0" text="" dxfId="39">
      <formula>$J$33</formula>
    </cfRule>
    <cfRule type="cellIs" priority="42" operator="greaterThan" aboveAverage="0" equalAverage="0" bottom="0" percent="0" rank="0" text="" dxfId="40">
      <formula>$J$33</formula>
    </cfRule>
    <cfRule type="cellIs" priority="43" operator="greaterThan" aboveAverage="0" equalAverage="0" bottom="0" percent="0" rank="0" text="" dxfId="41">
      <formula>$J$33</formula>
    </cfRule>
    <cfRule type="cellIs" priority="44" operator="greaterThan" aboveAverage="0" equalAverage="0" bottom="0" percent="0" rank="0" text="" dxfId="42">
      <formula>$J$33</formula>
    </cfRule>
    <cfRule type="cellIs" priority="45" operator="greaterThan" aboveAverage="0" equalAverage="0" bottom="0" percent="0" rank="0" text="" dxfId="43">
      <formula>$J$33</formula>
    </cfRule>
    <cfRule type="cellIs" priority="46" operator="greaterThan" aboveAverage="0" equalAverage="0" bottom="0" percent="0" rank="0" text="" dxfId="44">
      <formula>$J$33</formula>
    </cfRule>
  </conditionalFormatting>
  <conditionalFormatting sqref="C49">
    <cfRule type="cellIs" priority="47" operator="greaterThan" aboveAverage="0" equalAverage="0" bottom="0" percent="0" rank="0" text="" dxfId="45">
      <formula>1</formula>
    </cfRule>
  </conditionalFormatting>
  <conditionalFormatting sqref="C49">
    <cfRule type="cellIs" priority="48" operator="greaterThan" aboveAverage="0" equalAverage="0" bottom="0" percent="0" rank="0" text="" dxfId="46">
      <formula>$J$33</formula>
    </cfRule>
    <cfRule type="cellIs" priority="49" operator="greaterThan" aboveAverage="0" equalAverage="0" bottom="0" percent="0" rank="0" text="" dxfId="47">
      <formula>$J$33</formula>
    </cfRule>
    <cfRule type="cellIs" priority="50" operator="greaterThan" aboveAverage="0" equalAverage="0" bottom="0" percent="0" rank="0" text="" dxfId="48">
      <formula>$J$33</formula>
    </cfRule>
    <cfRule type="cellIs" priority="51" operator="greaterThan" aboveAverage="0" equalAverage="0" bottom="0" percent="0" rank="0" text="" dxfId="49">
      <formula>$J$33</formula>
    </cfRule>
    <cfRule type="cellIs" priority="52" operator="greaterThan" aboveAverage="0" equalAverage="0" bottom="0" percent="0" rank="0" text="" dxfId="50">
      <formula>$J$33</formula>
    </cfRule>
    <cfRule type="cellIs" priority="53" operator="greaterThan" aboveAverage="0" equalAverage="0" bottom="0" percent="0" rank="0" text="" dxfId="51">
      <formula>$J$33</formula>
    </cfRule>
    <cfRule type="cellIs" priority="54" operator="greaterThan" aboveAverage="0" equalAverage="0" bottom="0" percent="0" rank="0" text="" dxfId="52">
      <formula>$J$33</formula>
    </cfRule>
    <cfRule type="cellIs" priority="55" operator="greaterThan" aboveAverage="0" equalAverage="0" bottom="0" percent="0" rank="0" text="" dxfId="53">
      <formula>$J$33</formula>
    </cfRule>
    <cfRule type="cellIs" priority="56" operator="greaterThan" aboveAverage="0" equalAverage="0" bottom="0" percent="0" rank="0" text="" dxfId="54">
      <formula>$J$33</formula>
    </cfRule>
  </conditionalFormatting>
  <conditionalFormatting sqref="J42:N42">
    <cfRule type="cellIs" priority="57" operator="greaterThan" aboveAverage="0" equalAverage="0" bottom="0" percent="0" rank="0" text="" dxfId="55">
      <formula>1.01</formula>
    </cfRule>
    <cfRule type="cellIs" priority="58" operator="greaterThan" aboveAverage="0" equalAverage="0" bottom="0" percent="0" rank="0" text="" dxfId="56">
      <formula>1.01</formula>
    </cfRule>
  </conditionalFormatting>
  <conditionalFormatting sqref="C42">
    <cfRule type="cellIs" priority="59" operator="greaterThan" aboveAverage="0" equalAverage="0" bottom="0" percent="0" rank="0" text="" dxfId="57">
      <formula>1</formula>
    </cfRule>
  </conditionalFormatting>
  <conditionalFormatting sqref="C42:G42">
    <cfRule type="cellIs" priority="60" operator="greaterThan" aboveAverage="0" equalAverage="0" bottom="0" percent="0" rank="0" text="" dxfId="58">
      <formula>1.01</formula>
    </cfRule>
    <cfRule type="cellIs" priority="61" operator="greaterThan" aboveAverage="0" equalAverage="0" bottom="0" percent="0" rank="0" text="" dxfId="59">
      <formula>1.01</formula>
    </cfRule>
  </conditionalFormatting>
  <conditionalFormatting sqref="J35">
    <cfRule type="cellIs" priority="62" operator="greaterThan" aboveAverage="0" equalAverage="0" bottom="0" percent="0" rank="0" text="" dxfId="60">
      <formula>1</formula>
    </cfRule>
  </conditionalFormatting>
  <conditionalFormatting sqref="J35:N35">
    <cfRule type="cellIs" priority="63" operator="greaterThan" aboveAverage="0" equalAverage="0" bottom="0" percent="0" rank="0" text="" dxfId="61">
      <formula>1.01</formula>
    </cfRule>
    <cfRule type="cellIs" priority="64" operator="greaterThan" aboveAverage="0" equalAverage="0" bottom="0" percent="0" rank="0" text="" dxfId="62">
      <formula>1.01</formula>
    </cfRule>
  </conditionalFormatting>
  <conditionalFormatting sqref="C35">
    <cfRule type="cellIs" priority="65" operator="greaterThan" aboveAverage="0" equalAverage="0" bottom="0" percent="0" rank="0" text="" dxfId="63">
      <formula>1</formula>
    </cfRule>
  </conditionalFormatting>
  <conditionalFormatting sqref="C35:G35">
    <cfRule type="cellIs" priority="66" operator="greaterThan" aboveAverage="0" equalAverage="0" bottom="0" percent="0" rank="0" text="" dxfId="64">
      <formula>1.01</formula>
    </cfRule>
    <cfRule type="cellIs" priority="67" operator="greaterThan" aboveAverage="0" equalAverage="0" bottom="0" percent="0" rank="0" text="" dxfId="65">
      <formula>1.01</formula>
    </cfRule>
  </conditionalFormatting>
  <conditionalFormatting sqref="C50">
    <cfRule type="cellIs" priority="68" operator="greaterThan" aboveAverage="0" equalAverage="0" bottom="0" percent="0" rank="0" text="" dxfId="66">
      <formula>1</formula>
    </cfRule>
  </conditionalFormatting>
  <conditionalFormatting sqref="C50">
    <cfRule type="cellIs" priority="69" operator="greaterThan" aboveAverage="0" equalAverage="0" bottom="0" percent="0" rank="0" text="" dxfId="67">
      <formula>$J$33</formula>
    </cfRule>
    <cfRule type="cellIs" priority="70" operator="greaterThan" aboveAverage="0" equalAverage="0" bottom="0" percent="0" rank="0" text="" dxfId="68">
      <formula>$J$33</formula>
    </cfRule>
    <cfRule type="cellIs" priority="71" operator="greaterThan" aboveAverage="0" equalAverage="0" bottom="0" percent="0" rank="0" text="" dxfId="69">
      <formula>$J$33</formula>
    </cfRule>
    <cfRule type="cellIs" priority="72" operator="greaterThan" aboveAverage="0" equalAverage="0" bottom="0" percent="0" rank="0" text="" dxfId="70">
      <formula>$J$33</formula>
    </cfRule>
    <cfRule type="cellIs" priority="73" operator="greaterThan" aboveAverage="0" equalAverage="0" bottom="0" percent="0" rank="0" text="" dxfId="71">
      <formula>$J$33</formula>
    </cfRule>
    <cfRule type="cellIs" priority="74" operator="greaterThan" aboveAverage="0" equalAverage="0" bottom="0" percent="0" rank="0" text="" dxfId="72">
      <formula>$J$33</formula>
    </cfRule>
    <cfRule type="cellIs" priority="75" operator="greaterThan" aboveAverage="0" equalAverage="0" bottom="0" percent="0" rank="0" text="" dxfId="73">
      <formula>$J$33</formula>
    </cfRule>
    <cfRule type="cellIs" priority="76" operator="greaterThan" aboveAverage="0" equalAverage="0" bottom="0" percent="0" rank="0" text="" dxfId="74">
      <formula>$J$33</formula>
    </cfRule>
    <cfRule type="cellIs" priority="77" operator="greaterThan" aboveAverage="0" equalAverage="0" bottom="0" percent="0" rank="0" text="" dxfId="75">
      <formula>$J$33</formula>
    </cfRule>
  </conditionalFormatting>
  <conditionalFormatting sqref="C50">
    <cfRule type="cellIs" priority="78" operator="greaterThan" aboveAverage="0" equalAverage="0" bottom="0" percent="0" rank="0" text="" dxfId="76">
      <formula>1.01</formula>
    </cfRule>
  </conditionalFormatting>
  <conditionalFormatting sqref="B5">
    <cfRule type="cellIs" priority="79" operator="greaterThan" aboveAverage="0" equalAverage="0" bottom="0" percent="0" rank="0" text="" dxfId="77">
      <formula>1</formula>
    </cfRule>
  </conditionalFormatting>
  <conditionalFormatting sqref="B5">
    <cfRule type="cellIs" priority="80" operator="greaterThan" aboveAverage="0" equalAverage="0" bottom="0" percent="0" rank="0" text="" dxfId="78">
      <formula>$C$48</formula>
    </cfRule>
    <cfRule type="cellIs" priority="81" operator="greaterThan" aboveAverage="0" equalAverage="0" bottom="0" percent="0" rank="0" text="" dxfId="79">
      <formula>$C$48</formula>
    </cfRule>
    <cfRule type="cellIs" priority="82" operator="greaterThan" aboveAverage="0" equalAverage="0" bottom="0" percent="0" rank="0" text="" dxfId="80">
      <formula>$C$48</formula>
    </cfRule>
  </conditionalFormatting>
  <printOptions headings="false" gridLines="false" gridLinesSet="true" horizontalCentered="false" verticalCentered="false"/>
  <pageMargins left="0.315277777777778" right="0.118055555555556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2018-11-13T20:44:16Z</dcterms:created>
  <dc:creator>Ing. Milan Hron</dc:creator>
  <dc:description/>
  <dc:language>cs-CZ</dc:language>
  <cp:lastModifiedBy>Milan</cp:lastModifiedBy>
  <cp:lastPrinted>2022-06-19T19:15:56Z</cp:lastPrinted>
  <dcterms:modified xsi:type="dcterms:W3CDTF">2022-07-01T16:55:25Z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